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855" windowHeight="11475"/>
  </bookViews>
  <sheets>
    <sheet name="Для опубликования на сайте ТГВК" sheetId="1" r:id="rId1"/>
  </sheets>
  <definedNames>
    <definedName name="_xlnm.Print_Area" localSheetId="0">'Для опубликования на сайте ТГВК'!$A$1:$I$47</definedName>
  </definedNames>
  <calcPr calcId="125725" calcOnSave="0" concurrentCalc="0"/>
</workbook>
</file>

<file path=xl/calcChain.xml><?xml version="1.0" encoding="utf-8"?>
<calcChain xmlns="http://schemas.openxmlformats.org/spreadsheetml/2006/main">
  <c r="I45" i="1"/>
  <c r="G46"/>
  <c r="H45"/>
  <c r="G45"/>
  <c r="G44"/>
  <c r="G43"/>
  <c r="I43"/>
  <c r="G42"/>
  <c r="H42"/>
  <c r="I42"/>
  <c r="G41"/>
  <c r="H41"/>
  <c r="I41"/>
  <c r="G40"/>
  <c r="H40"/>
  <c r="I40"/>
  <c r="G39"/>
  <c r="I39"/>
  <c r="H38"/>
  <c r="G38"/>
  <c r="I38"/>
  <c r="G37"/>
  <c r="H37"/>
  <c r="I37"/>
  <c r="G36"/>
  <c r="I36"/>
  <c r="G35"/>
  <c r="I35"/>
  <c r="H34"/>
  <c r="G34"/>
  <c r="I34"/>
  <c r="G33"/>
  <c r="I33"/>
  <c r="G32"/>
  <c r="I32"/>
  <c r="G31"/>
  <c r="I31"/>
  <c r="G30"/>
  <c r="H30"/>
  <c r="I30"/>
  <c r="G29"/>
  <c r="I29"/>
  <c r="G28"/>
  <c r="H28"/>
  <c r="G27"/>
  <c r="I27"/>
  <c r="G26"/>
  <c r="H26"/>
  <c r="I26"/>
  <c r="G25"/>
  <c r="I25"/>
  <c r="G24"/>
  <c r="H24"/>
  <c r="G23"/>
  <c r="I23"/>
  <c r="H23"/>
  <c r="H32"/>
  <c r="H36"/>
  <c r="H44"/>
  <c r="I44"/>
  <c r="H46"/>
  <c r="I46"/>
  <c r="I24"/>
  <c r="H25"/>
  <c r="H27"/>
  <c r="I28"/>
  <c r="H29"/>
  <c r="H31"/>
  <c r="H33"/>
  <c r="H35"/>
  <c r="H39"/>
  <c r="H43"/>
</calcChain>
</file>

<file path=xl/sharedStrings.xml><?xml version="1.0" encoding="utf-8"?>
<sst xmlns="http://schemas.openxmlformats.org/spreadsheetml/2006/main" count="54" uniqueCount="54">
  <si>
    <t>№ п/п</t>
  </si>
  <si>
    <t>Наименование вещества</t>
  </si>
  <si>
    <t>Сст, мг/дм3</t>
  </si>
  <si>
    <t>Сж, мг/дм3</t>
  </si>
  <si>
    <t>Э, %</t>
  </si>
  <si>
    <t>С рас, мг/дм3</t>
  </si>
  <si>
    <t>Сндс по расчету, мг/дм3</t>
  </si>
  <si>
    <t>Сндс, мг/дм3</t>
  </si>
  <si>
    <t>Взвешенные вещества</t>
  </si>
  <si>
    <t>АПАВ</t>
  </si>
  <si>
    <t>Аммоний-ион</t>
  </si>
  <si>
    <t>Нитрит-ион</t>
  </si>
  <si>
    <t>Нитрат-ион</t>
  </si>
  <si>
    <t>Сульфат-ион</t>
  </si>
  <si>
    <t>Хлорид-ион</t>
  </si>
  <si>
    <t>Фосфаты (по фосфору)</t>
  </si>
  <si>
    <t>Медь</t>
  </si>
  <si>
    <t>Железо</t>
  </si>
  <si>
    <t>Хром (III)</t>
  </si>
  <si>
    <t>Хром (VI)</t>
  </si>
  <si>
    <t>Аллюминий</t>
  </si>
  <si>
    <t>Кадмий</t>
  </si>
  <si>
    <t>Кобальт</t>
  </si>
  <si>
    <t>Магний</t>
  </si>
  <si>
    <t>Марганец</t>
  </si>
  <si>
    <t>Никель</t>
  </si>
  <si>
    <t>Цинк</t>
  </si>
  <si>
    <t>БПКп</t>
  </si>
  <si>
    <t>Сухой остаток</t>
  </si>
  <si>
    <t>Q</t>
  </si>
  <si>
    <r>
      <rPr>
        <b/>
        <sz val="16"/>
        <color rgb="FF000000"/>
        <rFont val="Times New Roman"/>
        <family val="1"/>
        <charset val="204"/>
      </rPr>
      <t>С</t>
    </r>
    <r>
      <rPr>
        <b/>
        <sz val="14"/>
        <color rgb="FF000000"/>
        <rFont val="Times New Roman"/>
        <family val="1"/>
        <charset val="204"/>
      </rPr>
      <t>рас =</t>
    </r>
  </si>
  <si>
    <r>
      <rPr>
        <b/>
        <sz val="16"/>
        <color rgb="FF000000"/>
        <rFont val="Times New Roman"/>
        <family val="1"/>
        <charset val="204"/>
      </rPr>
      <t>(100 - Э</t>
    </r>
    <r>
      <rPr>
        <b/>
        <sz val="14"/>
        <color rgb="FF000000"/>
        <rFont val="Times New Roman"/>
        <family val="1"/>
        <charset val="204"/>
      </rPr>
      <t>i</t>
    </r>
    <r>
      <rPr>
        <b/>
        <sz val="16"/>
        <color rgb="FF000000"/>
        <rFont val="Times New Roman"/>
        <family val="1"/>
        <charset val="204"/>
      </rPr>
      <t>)</t>
    </r>
  </si>
  <si>
    <r>
      <t>С</t>
    </r>
    <r>
      <rPr>
        <b/>
        <sz val="14"/>
        <color rgb="FF000000"/>
        <rFont val="Times New Roman"/>
        <family val="1"/>
        <charset val="204"/>
      </rPr>
      <t>ндс</t>
    </r>
    <r>
      <rPr>
        <b/>
        <sz val="16"/>
        <color rgb="FF000000"/>
        <rFont val="Times New Roman"/>
        <family val="1"/>
        <charset val="204"/>
      </rPr>
      <t xml:space="preserve"> =</t>
    </r>
  </si>
  <si>
    <r>
      <t>Q</t>
    </r>
    <r>
      <rPr>
        <b/>
        <sz val="14"/>
        <color rgb="FF000000"/>
        <rFont val="Times New Roman"/>
        <family val="1"/>
        <charset val="204"/>
      </rPr>
      <t>пр</t>
    </r>
  </si>
  <si>
    <r>
      <t>(С</t>
    </r>
    <r>
      <rPr>
        <b/>
        <sz val="14"/>
        <color rgb="FF000000"/>
        <rFont val="Times New Roman"/>
        <family val="1"/>
        <charset val="204"/>
      </rPr>
      <t>рас</t>
    </r>
    <r>
      <rPr>
        <b/>
        <sz val="16"/>
        <color rgb="FF000000"/>
        <rFont val="Times New Roman"/>
        <family val="1"/>
        <charset val="204"/>
      </rPr>
      <t xml:space="preserve"> - C</t>
    </r>
    <r>
      <rPr>
        <b/>
        <sz val="14"/>
        <color rgb="FF000000"/>
        <rFont val="Times New Roman"/>
        <family val="1"/>
        <charset val="204"/>
      </rPr>
      <t>ж</t>
    </r>
    <r>
      <rPr>
        <b/>
        <sz val="16"/>
        <color rgb="FF000000"/>
        <rFont val="Times New Roman"/>
        <family val="1"/>
        <charset val="204"/>
      </rPr>
      <t>) + C</t>
    </r>
    <r>
      <rPr>
        <b/>
        <sz val="14"/>
        <color rgb="FF000000"/>
        <rFont val="Times New Roman"/>
        <family val="1"/>
        <charset val="204"/>
      </rPr>
      <t>ж</t>
    </r>
    <r>
      <rPr>
        <b/>
        <sz val="16"/>
        <color rgb="FF000000"/>
        <rFont val="Times New Roman"/>
        <family val="1"/>
        <charset val="204"/>
      </rPr>
      <t xml:space="preserve">, </t>
    </r>
    <r>
      <rPr>
        <sz val="14"/>
        <color rgb="FF000000"/>
        <rFont val="Times New Roman"/>
        <family val="1"/>
        <charset val="204"/>
      </rPr>
      <t>где</t>
    </r>
  </si>
  <si>
    <r>
      <t>Сж - концентрация загрязняющих веществ в сточных водах от объектов жилищного фонда, мг/дм</t>
    </r>
    <r>
      <rPr>
        <vertAlign val="superscript"/>
        <sz val="14"/>
        <color rgb="FF000000"/>
        <rFont val="Times New Roman"/>
        <family val="1"/>
        <charset val="204"/>
      </rPr>
      <t xml:space="preserve">3 </t>
    </r>
  </si>
  <si>
    <t>Таблица 1</t>
  </si>
  <si>
    <t xml:space="preserve">В соответствии с приказом Минприроды России от 29.07.2014 №339 «О внесении изменений в приказ Министерства природных ресурсов Российской Федерации от 17.12.2007 №333 «Об утверждении Методики разработки нормативов допустимых сбросов веществ и микроорганизмов в водные объекты для водопользователей» (Далее - Методика) ОАО «Тулагорводоканал» опубликовывает информацию, необходимую для расчета абонентами нормативов допустимых сбросов загрязняющих веществ, иных веществ и микроорганизмов (Далее - НДС): </t>
  </si>
  <si>
    <r>
      <t xml:space="preserve">Данные </t>
    </r>
    <r>
      <rPr>
        <b/>
        <i/>
        <sz val="14"/>
        <color theme="1"/>
        <rFont val="Times New Roman"/>
        <family val="1"/>
        <charset val="204"/>
      </rPr>
      <t>Срас</t>
    </r>
    <r>
      <rPr>
        <sz val="14"/>
        <color theme="1"/>
        <rFont val="Times New Roman"/>
        <family val="1"/>
        <charset val="204"/>
      </rPr>
      <t xml:space="preserve"> по веществам приведены </t>
    </r>
    <r>
      <rPr>
        <b/>
        <i/>
        <sz val="14"/>
        <color theme="1"/>
        <rFont val="Times New Roman"/>
        <family val="1"/>
        <charset val="204"/>
      </rPr>
      <t>в таблице 1.</t>
    </r>
  </si>
  <si>
    <r>
      <rPr>
        <sz val="16"/>
        <color rgb="FF000000"/>
        <rFont val="Times New Roman"/>
        <family val="1"/>
        <charset val="204"/>
      </rPr>
      <t>Q</t>
    </r>
    <r>
      <rPr>
        <sz val="14"/>
        <color rgb="FF000000"/>
        <rFont val="Times New Roman"/>
        <family val="1"/>
        <charset val="204"/>
      </rPr>
      <t xml:space="preserve"> - годовой расход сточных вод, поступающих на очистные сооружения канализации организации, осуществляющей водоотведение, тыс. м</t>
    </r>
    <r>
      <rPr>
        <vertAlign val="superscript"/>
        <sz val="14"/>
        <color rgb="FF000000"/>
        <rFont val="Times New Roman"/>
        <family val="1"/>
        <charset val="204"/>
      </rPr>
      <t>3</t>
    </r>
    <r>
      <rPr>
        <sz val="14"/>
        <color rgb="FF000000"/>
        <rFont val="Times New Roman"/>
        <family val="1"/>
        <charset val="204"/>
      </rPr>
      <t xml:space="preserve">; </t>
    </r>
    <r>
      <rPr>
        <b/>
        <i/>
        <sz val="16"/>
        <color rgb="FF000000"/>
        <rFont val="Times New Roman"/>
        <family val="1"/>
        <charset val="204"/>
      </rPr>
      <t>Q</t>
    </r>
    <r>
      <rPr>
        <b/>
        <i/>
        <sz val="10"/>
        <color rgb="FF000000"/>
        <rFont val="Times New Roman"/>
        <family val="1"/>
        <charset val="204"/>
      </rPr>
      <t>ОСК г. Тулы</t>
    </r>
    <r>
      <rPr>
        <b/>
        <i/>
        <sz val="14"/>
        <color rgb="FF000000"/>
        <rFont val="Times New Roman"/>
        <family val="1"/>
        <charset val="204"/>
      </rPr>
      <t xml:space="preserve"> = 98 550,0 тыс. м3</t>
    </r>
  </si>
  <si>
    <r>
      <t xml:space="preserve">Данные </t>
    </r>
    <r>
      <rPr>
        <b/>
        <i/>
        <sz val="14"/>
        <color theme="1"/>
        <rFont val="Times New Roman"/>
        <family val="1"/>
        <charset val="204"/>
      </rPr>
      <t>Сж</t>
    </r>
    <r>
      <rPr>
        <sz val="14"/>
        <color theme="1"/>
        <rFont val="Times New Roman"/>
        <family val="1"/>
        <charset val="204"/>
      </rPr>
      <t xml:space="preserve"> по веществам приведены </t>
    </r>
    <r>
      <rPr>
        <b/>
        <i/>
        <sz val="14"/>
        <color theme="1"/>
        <rFont val="Times New Roman"/>
        <family val="1"/>
        <charset val="204"/>
      </rPr>
      <t>в таблице 1.</t>
    </r>
  </si>
  <si>
    <r>
      <rPr>
        <b/>
        <sz val="14"/>
        <color theme="1"/>
        <rFont val="Times New Roman"/>
        <family val="1"/>
        <charset val="204"/>
      </rPr>
      <t xml:space="preserve">4. </t>
    </r>
    <r>
      <rPr>
        <sz val="14"/>
        <color theme="1"/>
        <rFont val="Times New Roman"/>
        <family val="1"/>
        <charset val="204"/>
      </rPr>
      <t xml:space="preserve">В соответствии с пунктом 7 приложения 4 Методики в случаях, когда при расчетах допустимой концентрации загрязняющих веществ (Сндс) по указанным формулам, значения </t>
    </r>
    <r>
      <rPr>
        <b/>
        <i/>
        <sz val="14"/>
        <color theme="1"/>
        <rFont val="Times New Roman"/>
        <family val="1"/>
        <charset val="204"/>
      </rPr>
      <t xml:space="preserve">Сндс &lt; 0 или Сндс  &lt; </t>
    </r>
    <r>
      <rPr>
        <b/>
        <i/>
        <sz val="14"/>
        <color rgb="FF000000"/>
        <rFont val="Times New Roman"/>
        <family val="1"/>
        <charset val="204"/>
      </rPr>
      <t>Срас</t>
    </r>
    <r>
      <rPr>
        <sz val="14"/>
        <color rgb="FF000000"/>
        <rFont val="Times New Roman"/>
        <family val="1"/>
        <charset val="204"/>
      </rPr>
      <t xml:space="preserve">, </t>
    </r>
    <r>
      <rPr>
        <b/>
        <i/>
        <sz val="14"/>
        <color rgb="FF000000"/>
        <rFont val="Times New Roman"/>
        <family val="1"/>
        <charset val="204"/>
      </rPr>
      <t>норматив допустимой концентрации загрязняющих веществ устанавливается на уровне Срас.</t>
    </r>
  </si>
  <si>
    <t>Расчет значений допустимых концентраций загрязняющих веществ, иных веществ                                                                                                                                                    для абонентов ОАО "Тулагорводоканал"</t>
  </si>
  <si>
    <r>
      <t xml:space="preserve">3. </t>
    </r>
    <r>
      <rPr>
        <sz val="14"/>
        <color rgb="FF000000"/>
        <rFont val="Times New Roman"/>
        <family val="1"/>
        <charset val="204"/>
      </rPr>
      <t xml:space="preserve">Централизованная система водоотведения г. Тулы - бытовая, согласно пункту 4 приложения 4 Методики, при отведении абонентами сточных вод в централизованные бытовые системы водоотведения, допустимые концентрации Сндс в составе НДС абонента , мг/дм3 : </t>
    </r>
  </si>
  <si>
    <r>
      <rPr>
        <b/>
        <sz val="14"/>
        <color theme="1"/>
        <rFont val="Times New Roman"/>
        <family val="1"/>
        <charset val="204"/>
      </rPr>
      <t>1.</t>
    </r>
    <r>
      <rPr>
        <sz val="14"/>
        <color theme="1"/>
        <rFont val="Times New Roman"/>
        <family val="1"/>
        <charset val="204"/>
      </rPr>
      <t xml:space="preserve"> Срок действия НДС, выданных ОАО «Тулагорводоканал» </t>
    </r>
    <r>
      <rPr>
        <b/>
        <i/>
        <sz val="14"/>
        <color theme="1"/>
        <rFont val="Times New Roman"/>
        <family val="1"/>
        <charset val="204"/>
      </rPr>
      <t>с 25.02.2015 г.  по  25.02.2020 г.</t>
    </r>
  </si>
  <si>
    <r>
      <rPr>
        <b/>
        <sz val="16"/>
        <color rgb="FF000000"/>
        <rFont val="Times New Roman"/>
        <family val="1"/>
        <charset val="204"/>
      </rPr>
      <t>Сст i</t>
    </r>
    <r>
      <rPr>
        <b/>
        <sz val="14"/>
        <color rgb="FF000000"/>
        <rFont val="Times New Roman"/>
        <family val="1"/>
        <charset val="204"/>
      </rPr>
      <t xml:space="preserve"> * </t>
    </r>
    <r>
      <rPr>
        <b/>
        <sz val="16"/>
        <color rgb="FF000000"/>
        <rFont val="Times New Roman"/>
        <family val="1"/>
        <charset val="204"/>
      </rPr>
      <t>100</t>
    </r>
  </si>
  <si>
    <r>
      <rPr>
        <sz val="16"/>
        <color rgb="FF000000"/>
        <rFont val="Times New Roman"/>
        <family val="1"/>
        <charset val="204"/>
      </rPr>
      <t>Qпр</t>
    </r>
    <r>
      <rPr>
        <sz val="14"/>
        <color rgb="FF000000"/>
        <rFont val="Times New Roman"/>
        <family val="1"/>
        <charset val="204"/>
      </rPr>
      <t>. - годовой расход сточных вод абонентов, не относящихся к жилищному фонду, тыс. м</t>
    </r>
    <r>
      <rPr>
        <vertAlign val="superscript"/>
        <sz val="14"/>
        <color rgb="FF000000"/>
        <rFont val="Times New Roman"/>
        <family val="1"/>
        <charset val="204"/>
      </rPr>
      <t>3</t>
    </r>
    <r>
      <rPr>
        <sz val="14"/>
        <color rgb="FF000000"/>
        <rFont val="Times New Roman"/>
        <family val="1"/>
        <charset val="204"/>
      </rPr>
      <t xml:space="preserve">;                                                                                                                              </t>
    </r>
    <r>
      <rPr>
        <b/>
        <i/>
        <sz val="14"/>
        <color rgb="FF000000"/>
        <rFont val="Times New Roman"/>
        <family val="1"/>
        <charset val="204"/>
      </rPr>
      <t xml:space="preserve">Qпр. </t>
    </r>
    <r>
      <rPr>
        <b/>
        <i/>
        <sz val="10"/>
        <color rgb="FF000000"/>
        <rFont val="Times New Roman"/>
        <family val="1"/>
        <charset val="204"/>
      </rPr>
      <t>г.Тулы</t>
    </r>
    <r>
      <rPr>
        <b/>
        <i/>
        <sz val="14"/>
        <color rgb="FF000000"/>
        <rFont val="Times New Roman"/>
        <family val="1"/>
        <charset val="204"/>
      </rPr>
      <t xml:space="preserve"> = 46 184,0 тыс. м3 </t>
    </r>
  </si>
  <si>
    <t>Нефтепродукты</t>
  </si>
  <si>
    <t>Фенол</t>
  </si>
  <si>
    <t>Формальдегид</t>
  </si>
  <si>
    <r>
      <rPr>
        <b/>
        <sz val="14"/>
        <color theme="1"/>
        <rFont val="Times New Roman"/>
        <family val="1"/>
        <charset val="204"/>
      </rPr>
      <t>2.</t>
    </r>
    <r>
      <rPr>
        <sz val="14"/>
        <color theme="1"/>
        <rFont val="Times New Roman"/>
        <family val="1"/>
        <charset val="204"/>
      </rPr>
      <t xml:space="preserve"> Расчетная концентрация загрязняющих веществ в сточных водах, поступающих на очистные сооружения канализации г. Тулы, обеспечивающая НДС, установленный для ОАО "Тулагорводоканал" Срас, мг/дм3:</t>
    </r>
  </si>
  <si>
    <r>
      <t>Сст</t>
    </r>
    <r>
      <rPr>
        <vertAlign val="superscript"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- допустимая концентрация нормируемого загрязняющего вещества в составе нормативов допустимого сброса, утвержденных организации, осуществляющей водоотведение, мг/дм</t>
    </r>
    <r>
      <rPr>
        <vertAlign val="superscript"/>
        <sz val="14"/>
        <color rgb="FF000000"/>
        <rFont val="Times New Roman"/>
        <family val="1"/>
        <charset val="204"/>
      </rPr>
      <t>3,</t>
    </r>
    <r>
      <rPr>
        <sz val="14"/>
        <color rgb="FF000000"/>
        <rFont val="Times New Roman"/>
        <family val="1"/>
        <charset val="204"/>
      </rPr>
      <t xml:space="preserve">  данные Сстi по веществам приведены </t>
    </r>
    <r>
      <rPr>
        <b/>
        <i/>
        <sz val="14"/>
        <color rgb="FF000000"/>
        <rFont val="Times New Roman"/>
        <family val="1"/>
        <charset val="204"/>
      </rPr>
      <t xml:space="preserve">в таблице 1. </t>
    </r>
  </si>
  <si>
    <r>
      <t xml:space="preserve">Эi - эффективность очистки сточных вод для каждого нормируемого вещества (%),                                                                                                                                                 данные </t>
    </r>
    <r>
      <rPr>
        <b/>
        <i/>
        <sz val="14"/>
        <color rgb="FF000000"/>
        <rFont val="Times New Roman"/>
        <family val="1"/>
        <charset val="204"/>
      </rPr>
      <t>Э</t>
    </r>
    <r>
      <rPr>
        <b/>
        <sz val="14"/>
        <color rgb="FF000000"/>
        <rFont val="Times New Roman"/>
        <family val="1"/>
        <charset val="204"/>
      </rPr>
      <t>i</t>
    </r>
    <r>
      <rPr>
        <b/>
        <i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по веществам приведены </t>
    </r>
    <r>
      <rPr>
        <b/>
        <i/>
        <sz val="14"/>
        <color rgb="FF000000"/>
        <rFont val="Times New Roman"/>
        <family val="1"/>
        <charset val="204"/>
      </rPr>
      <t>в таблице 1</t>
    </r>
    <r>
      <rPr>
        <sz val="14"/>
        <color rgb="FF000000"/>
        <rFont val="Times New Roman"/>
        <family val="1"/>
        <charset val="204"/>
      </rPr>
      <t xml:space="preserve">. </t>
    </r>
  </si>
  <si>
    <t>Все расчеты по вышеуказанным формулам сведены в таблицу 1.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</si>
</sst>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49" fontId="0" fillId="0" borderId="0" xfId="0" applyNumberFormat="1" applyAlignment="1">
      <alignment horizontal="left" vertical="center" wrapText="1"/>
    </xf>
    <xf numFmtId="0" fontId="2" fillId="0" borderId="0" xfId="0" applyFont="1"/>
    <xf numFmtId="49" fontId="0" fillId="0" borderId="0" xfId="0" applyNumberForma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Border="1"/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49" fontId="0" fillId="0" borderId="0" xfId="0" applyNumberForma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7" fillId="0" borderId="0" xfId="0" applyFont="1" applyBorder="1"/>
    <xf numFmtId="164" fontId="4" fillId="0" borderId="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/>
    <xf numFmtId="164" fontId="18" fillId="0" borderId="19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0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topLeftCell="A25" zoomScaleNormal="100" zoomScaleSheetLayoutView="100" workbookViewId="0">
      <selection activeCell="L43" sqref="L43"/>
    </sheetView>
  </sheetViews>
  <sheetFormatPr defaultRowHeight="15"/>
  <cols>
    <col min="1" max="1" width="9.140625" style="1"/>
    <col min="2" max="2" width="19.7109375" style="1" customWidth="1"/>
    <col min="3" max="3" width="18.42578125" style="1" customWidth="1"/>
    <col min="4" max="4" width="13.85546875" style="1" customWidth="1"/>
    <col min="5" max="5" width="14.140625" style="1" customWidth="1"/>
    <col min="6" max="6" width="12.5703125" style="1" customWidth="1"/>
    <col min="7" max="7" width="13" style="1" customWidth="1"/>
    <col min="8" max="8" width="15.28515625" style="1" customWidth="1"/>
    <col min="9" max="9" width="16.140625" style="1" customWidth="1"/>
    <col min="10" max="16384" width="9.140625" style="1"/>
  </cols>
  <sheetData>
    <row r="1" spans="1:13" ht="18.75">
      <c r="F1" s="27"/>
    </row>
    <row r="2" spans="1:13" ht="39" customHeight="1">
      <c r="A2" s="45" t="s">
        <v>42</v>
      </c>
      <c r="B2" s="45"/>
      <c r="C2" s="45"/>
      <c r="D2" s="45"/>
      <c r="E2" s="45"/>
      <c r="F2" s="45"/>
      <c r="G2" s="45"/>
      <c r="H2" s="45"/>
      <c r="I2" s="45"/>
    </row>
    <row r="3" spans="1:13" ht="3.75" customHeight="1"/>
    <row r="4" spans="1:13" ht="113.25" customHeight="1">
      <c r="A4" s="44" t="s">
        <v>37</v>
      </c>
      <c r="B4" s="44"/>
      <c r="C4" s="44"/>
      <c r="D4" s="44"/>
      <c r="E4" s="44"/>
      <c r="F4" s="44"/>
      <c r="G4" s="44"/>
      <c r="H4" s="44"/>
      <c r="I4" s="44"/>
      <c r="M4" s="19"/>
    </row>
    <row r="5" spans="1:13" ht="19.5" customHeight="1">
      <c r="A5" s="44" t="s">
        <v>44</v>
      </c>
      <c r="B5" s="44"/>
      <c r="C5" s="44"/>
      <c r="D5" s="44"/>
      <c r="E5" s="44"/>
      <c r="F5" s="44"/>
      <c r="G5" s="44"/>
      <c r="H5" s="44"/>
      <c r="I5" s="44"/>
    </row>
    <row r="6" spans="1:13" ht="39" customHeight="1">
      <c r="A6" s="44" t="s">
        <v>50</v>
      </c>
      <c r="B6" s="44"/>
      <c r="C6" s="44"/>
      <c r="D6" s="44"/>
      <c r="E6" s="44"/>
      <c r="F6" s="44"/>
      <c r="G6" s="44"/>
      <c r="H6" s="44"/>
      <c r="I6" s="44"/>
      <c r="L6" s="20"/>
    </row>
    <row r="7" spans="1:13" ht="20.25" customHeight="1">
      <c r="A7" s="3"/>
      <c r="B7" s="49" t="s">
        <v>30</v>
      </c>
      <c r="C7" s="50" t="s">
        <v>45</v>
      </c>
      <c r="D7" s="50"/>
      <c r="E7" s="4"/>
    </row>
    <row r="8" spans="1:13" ht="18.75">
      <c r="A8" s="3"/>
      <c r="B8" s="49"/>
      <c r="C8" s="51" t="s">
        <v>31</v>
      </c>
      <c r="D8" s="51"/>
      <c r="E8" s="4"/>
    </row>
    <row r="9" spans="1:13" ht="58.5" customHeight="1">
      <c r="A9" s="48" t="s">
        <v>51</v>
      </c>
      <c r="B9" s="48"/>
      <c r="C9" s="48"/>
      <c r="D9" s="48"/>
      <c r="E9" s="48"/>
      <c r="F9" s="48"/>
      <c r="G9" s="48"/>
      <c r="H9" s="48"/>
      <c r="I9" s="48"/>
    </row>
    <row r="10" spans="1:13" ht="34.5" customHeight="1">
      <c r="A10" s="48" t="s">
        <v>52</v>
      </c>
      <c r="B10" s="48"/>
      <c r="C10" s="48"/>
      <c r="D10" s="48"/>
      <c r="E10" s="48"/>
      <c r="F10" s="48"/>
      <c r="G10" s="48"/>
      <c r="H10" s="48"/>
      <c r="I10" s="48"/>
    </row>
    <row r="11" spans="1:13" ht="18" customHeight="1">
      <c r="A11" s="47" t="s">
        <v>38</v>
      </c>
      <c r="B11" s="47"/>
      <c r="C11" s="47"/>
      <c r="D11" s="47"/>
      <c r="E11" s="47"/>
      <c r="F11" s="47"/>
      <c r="G11" s="47"/>
      <c r="H11" s="47"/>
      <c r="I11" s="47"/>
    </row>
    <row r="12" spans="1:13" ht="55.5" customHeight="1">
      <c r="A12" s="46" t="s">
        <v>43</v>
      </c>
      <c r="B12" s="46"/>
      <c r="C12" s="46"/>
      <c r="D12" s="46"/>
      <c r="E12" s="46"/>
      <c r="F12" s="46"/>
      <c r="G12" s="46"/>
      <c r="H12" s="46"/>
      <c r="I12" s="46"/>
    </row>
    <row r="13" spans="1:13" ht="19.5" customHeight="1">
      <c r="A13" s="16"/>
      <c r="B13" s="60" t="s">
        <v>32</v>
      </c>
      <c r="C13" s="17" t="s">
        <v>29</v>
      </c>
      <c r="D13" s="61" t="s">
        <v>34</v>
      </c>
      <c r="E13" s="61"/>
      <c r="F13" s="61"/>
      <c r="G13" s="61"/>
      <c r="H13" s="16"/>
      <c r="I13" s="16"/>
    </row>
    <row r="14" spans="1:13" ht="20.25" customHeight="1">
      <c r="A14" s="16"/>
      <c r="B14" s="60"/>
      <c r="C14" s="18" t="s">
        <v>33</v>
      </c>
      <c r="D14" s="61"/>
      <c r="E14" s="61"/>
      <c r="F14" s="61"/>
      <c r="G14" s="61"/>
      <c r="H14" s="16"/>
      <c r="I14" s="16"/>
    </row>
    <row r="15" spans="1:13" ht="42" customHeight="1">
      <c r="A15" s="57" t="s">
        <v>39</v>
      </c>
      <c r="B15" s="57"/>
      <c r="C15" s="57"/>
      <c r="D15" s="57"/>
      <c r="E15" s="57"/>
      <c r="F15" s="57"/>
      <c r="G15" s="57"/>
      <c r="H15" s="57"/>
      <c r="I15" s="57"/>
    </row>
    <row r="16" spans="1:13" ht="39.75" customHeight="1">
      <c r="A16" s="57" t="s">
        <v>46</v>
      </c>
      <c r="B16" s="57"/>
      <c r="C16" s="57"/>
      <c r="D16" s="57"/>
      <c r="E16" s="57"/>
      <c r="F16" s="57"/>
      <c r="G16" s="57"/>
      <c r="H16" s="57"/>
      <c r="I16" s="57"/>
    </row>
    <row r="17" spans="1:20" ht="18.75" customHeight="1">
      <c r="A17" s="48" t="s">
        <v>35</v>
      </c>
      <c r="B17" s="48"/>
      <c r="C17" s="48"/>
      <c r="D17" s="48"/>
      <c r="E17" s="48"/>
      <c r="F17" s="48"/>
      <c r="G17" s="48"/>
      <c r="H17" s="48"/>
      <c r="I17" s="48"/>
    </row>
    <row r="18" spans="1:20" ht="18.75">
      <c r="A18" s="47" t="s">
        <v>40</v>
      </c>
      <c r="B18" s="47"/>
      <c r="C18" s="47"/>
      <c r="D18" s="47"/>
      <c r="E18" s="47"/>
      <c r="F18" s="47"/>
      <c r="G18" s="47"/>
      <c r="H18" s="47"/>
      <c r="I18" s="47"/>
    </row>
    <row r="19" spans="1:20" ht="59.25" customHeight="1">
      <c r="A19" s="44" t="s">
        <v>41</v>
      </c>
      <c r="B19" s="44"/>
      <c r="C19" s="44"/>
      <c r="D19" s="44"/>
      <c r="E19" s="44"/>
      <c r="F19" s="44"/>
      <c r="G19" s="44"/>
      <c r="H19" s="44"/>
      <c r="I19" s="44"/>
    </row>
    <row r="20" spans="1:20" ht="18.75" customHeight="1">
      <c r="A20" s="44" t="s">
        <v>53</v>
      </c>
      <c r="B20" s="44"/>
      <c r="C20" s="44"/>
      <c r="D20" s="44"/>
      <c r="E20" s="44"/>
      <c r="F20" s="44"/>
      <c r="G20" s="44"/>
      <c r="H20" s="44"/>
      <c r="I20" s="44"/>
    </row>
    <row r="21" spans="1:20" s="2" customFormat="1" ht="15.75" customHeight="1" thickBot="1">
      <c r="A21" s="5"/>
      <c r="H21" s="54" t="s">
        <v>36</v>
      </c>
      <c r="I21" s="54"/>
      <c r="J21" s="13"/>
      <c r="K21" s="13"/>
      <c r="L21" s="13"/>
      <c r="M21" s="13"/>
      <c r="N21" s="13"/>
      <c r="O21" s="13"/>
      <c r="P21" s="13"/>
      <c r="Q21" s="13"/>
      <c r="R21" s="7"/>
      <c r="S21" s="14"/>
      <c r="T21" s="6"/>
    </row>
    <row r="22" spans="1:20" s="2" customFormat="1" ht="57.75" customHeight="1">
      <c r="A22" s="21" t="s">
        <v>0</v>
      </c>
      <c r="B22" s="55" t="s">
        <v>1</v>
      </c>
      <c r="C22" s="56"/>
      <c r="D22" s="37" t="s">
        <v>2</v>
      </c>
      <c r="E22" s="40" t="s">
        <v>3</v>
      </c>
      <c r="F22" s="22" t="s">
        <v>4</v>
      </c>
      <c r="G22" s="23" t="s">
        <v>5</v>
      </c>
      <c r="H22" s="24" t="s">
        <v>6</v>
      </c>
      <c r="I22" s="26" t="s">
        <v>7</v>
      </c>
      <c r="K22" s="8"/>
      <c r="L22" s="8"/>
      <c r="M22" s="8"/>
      <c r="N22" s="8"/>
      <c r="O22" s="8"/>
      <c r="P22" s="8"/>
      <c r="Q22" s="8"/>
      <c r="R22" s="7"/>
      <c r="S22" s="14"/>
      <c r="T22" s="6"/>
    </row>
    <row r="23" spans="1:20" s="2" customFormat="1" ht="20.25">
      <c r="A23" s="25">
        <v>1</v>
      </c>
      <c r="B23" s="52" t="s">
        <v>8</v>
      </c>
      <c r="C23" s="53"/>
      <c r="D23" s="38">
        <v>13.95</v>
      </c>
      <c r="E23" s="41">
        <v>285.27800000000002</v>
      </c>
      <c r="F23" s="35">
        <v>91</v>
      </c>
      <c r="G23" s="28">
        <f>D23*100/(100-F23)</f>
        <v>155</v>
      </c>
      <c r="H23" s="31">
        <f>E23+(G23-E23)*98550/46184</f>
        <v>7.2835235579420896</v>
      </c>
      <c r="I23" s="33">
        <f>G23</f>
        <v>155</v>
      </c>
      <c r="K23" s="9"/>
      <c r="L23" s="9"/>
      <c r="M23" s="9"/>
      <c r="N23" s="9"/>
      <c r="O23" s="9"/>
      <c r="P23" s="9"/>
      <c r="Q23" s="9"/>
      <c r="R23" s="9"/>
      <c r="S23" s="10"/>
      <c r="T23" s="6"/>
    </row>
    <row r="24" spans="1:20" s="2" customFormat="1" ht="20.25">
      <c r="A24" s="25">
        <v>2</v>
      </c>
      <c r="B24" s="52" t="s">
        <v>27</v>
      </c>
      <c r="C24" s="53"/>
      <c r="D24" s="38">
        <v>3</v>
      </c>
      <c r="E24" s="41">
        <v>277.52100000000002</v>
      </c>
      <c r="F24" s="35">
        <v>94</v>
      </c>
      <c r="G24" s="28">
        <f t="shared" ref="G24:G46" si="0">D24*100/(100-F24)</f>
        <v>50</v>
      </c>
      <c r="H24" s="31">
        <f t="shared" ref="H24:H46" si="1">E24+(G24-E24)*98550/46184</f>
        <v>-207.97602386107741</v>
      </c>
      <c r="I24" s="33">
        <f>G24</f>
        <v>50</v>
      </c>
      <c r="K24" s="9"/>
      <c r="L24" s="9"/>
      <c r="M24" s="9"/>
      <c r="N24" s="9"/>
      <c r="O24" s="9"/>
      <c r="P24" s="9"/>
      <c r="Q24" s="9"/>
      <c r="R24" s="9"/>
      <c r="S24" s="10"/>
      <c r="T24" s="6"/>
    </row>
    <row r="25" spans="1:20" s="2" customFormat="1" ht="20.25">
      <c r="A25" s="25">
        <v>3</v>
      </c>
      <c r="B25" s="52" t="s">
        <v>28</v>
      </c>
      <c r="C25" s="53"/>
      <c r="D25" s="38">
        <v>995</v>
      </c>
      <c r="E25" s="41">
        <v>1085.221</v>
      </c>
      <c r="F25" s="35">
        <v>8</v>
      </c>
      <c r="G25" s="28">
        <f t="shared" si="0"/>
        <v>1081.5217391304348</v>
      </c>
      <c r="H25" s="31">
        <f t="shared" si="1"/>
        <v>1077.3273104387742</v>
      </c>
      <c r="I25" s="33">
        <f>G25</f>
        <v>1081.5217391304348</v>
      </c>
      <c r="K25" s="9"/>
      <c r="L25" s="9"/>
      <c r="M25" s="9"/>
      <c r="N25" s="9"/>
      <c r="O25" s="9"/>
      <c r="P25" s="9"/>
      <c r="Q25" s="9"/>
      <c r="R25" s="9"/>
      <c r="S25" s="10"/>
      <c r="T25" s="6"/>
    </row>
    <row r="26" spans="1:20" s="5" customFormat="1" ht="20.25">
      <c r="A26" s="25">
        <v>4</v>
      </c>
      <c r="B26" s="52" t="s">
        <v>14</v>
      </c>
      <c r="C26" s="53"/>
      <c r="D26" s="38">
        <v>106.3</v>
      </c>
      <c r="E26" s="41">
        <v>85.275000000000006</v>
      </c>
      <c r="F26" s="35">
        <v>5</v>
      </c>
      <c r="G26" s="28">
        <f t="shared" si="0"/>
        <v>111.89473684210526</v>
      </c>
      <c r="H26" s="31">
        <f t="shared" si="1"/>
        <v>142.07768200652765</v>
      </c>
      <c r="I26" s="33">
        <f>H26</f>
        <v>142.07768200652765</v>
      </c>
      <c r="K26" s="9"/>
      <c r="L26" s="9"/>
      <c r="M26" s="9"/>
      <c r="N26" s="9"/>
      <c r="O26" s="9"/>
      <c r="P26" s="9"/>
      <c r="Q26" s="9"/>
      <c r="R26" s="9"/>
      <c r="S26" s="10"/>
      <c r="T26" s="11"/>
    </row>
    <row r="27" spans="1:20" s="5" customFormat="1" ht="20.25">
      <c r="A27" s="25">
        <v>5</v>
      </c>
      <c r="B27" s="52" t="s">
        <v>13</v>
      </c>
      <c r="C27" s="53"/>
      <c r="D27" s="38">
        <v>100</v>
      </c>
      <c r="E27" s="41">
        <v>107.346</v>
      </c>
      <c r="F27" s="35">
        <v>4</v>
      </c>
      <c r="G27" s="28">
        <f t="shared" si="0"/>
        <v>104.16666666666667</v>
      </c>
      <c r="H27" s="31">
        <f t="shared" si="1"/>
        <v>100.56176086956522</v>
      </c>
      <c r="I27" s="33">
        <f>G27</f>
        <v>104.16666666666667</v>
      </c>
      <c r="K27" s="9"/>
      <c r="L27" s="9"/>
      <c r="M27" s="9"/>
      <c r="N27" s="9"/>
      <c r="O27" s="9"/>
      <c r="P27" s="9"/>
      <c r="Q27" s="9"/>
      <c r="R27" s="9"/>
      <c r="S27" s="10"/>
      <c r="T27" s="11"/>
    </row>
    <row r="28" spans="1:20" s="5" customFormat="1" ht="20.25">
      <c r="A28" s="25">
        <v>6</v>
      </c>
      <c r="B28" s="52" t="s">
        <v>15</v>
      </c>
      <c r="C28" s="53"/>
      <c r="D28" s="38">
        <v>0.2</v>
      </c>
      <c r="E28" s="41">
        <v>1.879</v>
      </c>
      <c r="F28" s="35">
        <v>34</v>
      </c>
      <c r="G28" s="28">
        <f t="shared" si="0"/>
        <v>0.30303030303030304</v>
      </c>
      <c r="H28" s="31">
        <f t="shared" si="1"/>
        <v>-1.483892205880037</v>
      </c>
      <c r="I28" s="33">
        <f>G28</f>
        <v>0.30303030303030304</v>
      </c>
      <c r="K28" s="9"/>
      <c r="L28" s="9"/>
      <c r="M28" s="9"/>
      <c r="N28" s="9"/>
      <c r="O28" s="9"/>
      <c r="P28" s="9"/>
      <c r="Q28" s="9"/>
      <c r="R28" s="9"/>
      <c r="S28" s="10"/>
      <c r="T28" s="11"/>
    </row>
    <row r="29" spans="1:20" s="5" customFormat="1" ht="20.25">
      <c r="A29" s="25">
        <v>7</v>
      </c>
      <c r="B29" s="52" t="s">
        <v>10</v>
      </c>
      <c r="C29" s="53"/>
      <c r="D29" s="38">
        <v>0.5</v>
      </c>
      <c r="E29" s="41">
        <v>35.155000000000001</v>
      </c>
      <c r="F29" s="35">
        <v>87</v>
      </c>
      <c r="G29" s="28">
        <f t="shared" si="0"/>
        <v>3.8461538461538463</v>
      </c>
      <c r="H29" s="31">
        <f t="shared" si="1"/>
        <v>-31.653565487215019</v>
      </c>
      <c r="I29" s="33">
        <f>G29</f>
        <v>3.8461538461538463</v>
      </c>
      <c r="K29" s="9"/>
      <c r="L29" s="9"/>
      <c r="M29" s="9"/>
      <c r="N29" s="9"/>
      <c r="O29" s="9"/>
      <c r="P29" s="9"/>
      <c r="Q29" s="9"/>
      <c r="R29" s="9"/>
      <c r="S29" s="10"/>
      <c r="T29" s="11"/>
    </row>
    <row r="30" spans="1:20" s="5" customFormat="1" ht="20.25">
      <c r="A30" s="25">
        <v>8</v>
      </c>
      <c r="B30" s="52" t="s">
        <v>12</v>
      </c>
      <c r="C30" s="53"/>
      <c r="D30" s="38">
        <v>36.9</v>
      </c>
      <c r="E30" s="41">
        <v>2.698</v>
      </c>
      <c r="F30" s="35">
        <v>0</v>
      </c>
      <c r="G30" s="28">
        <f t="shared" si="0"/>
        <v>36.9</v>
      </c>
      <c r="H30" s="31">
        <f t="shared" si="1"/>
        <v>75.680138835960491</v>
      </c>
      <c r="I30" s="33">
        <f>H30</f>
        <v>75.680138835960491</v>
      </c>
      <c r="K30" s="9"/>
      <c r="L30" s="9"/>
      <c r="M30" s="9"/>
      <c r="N30" s="9"/>
      <c r="O30" s="9"/>
      <c r="P30" s="9"/>
      <c r="Q30" s="9"/>
      <c r="R30" s="9"/>
      <c r="S30" s="10"/>
      <c r="T30" s="11"/>
    </row>
    <row r="31" spans="1:20" s="5" customFormat="1" ht="20.25">
      <c r="A31" s="25">
        <v>9</v>
      </c>
      <c r="B31" s="52" t="s">
        <v>11</v>
      </c>
      <c r="C31" s="53"/>
      <c r="D31" s="38">
        <v>0.08</v>
      </c>
      <c r="E31" s="41">
        <v>0.46100000000000002</v>
      </c>
      <c r="F31" s="35">
        <v>0</v>
      </c>
      <c r="G31" s="28">
        <f t="shared" si="0"/>
        <v>0.08</v>
      </c>
      <c r="H31" s="31">
        <f t="shared" si="1"/>
        <v>-0.35199909059414519</v>
      </c>
      <c r="I31" s="33">
        <f t="shared" ref="I31:I39" si="2">G31</f>
        <v>0.08</v>
      </c>
      <c r="K31" s="10"/>
      <c r="L31" s="10"/>
      <c r="M31" s="10"/>
      <c r="N31" s="10"/>
      <c r="O31" s="10"/>
      <c r="P31" s="10"/>
      <c r="Q31" s="10"/>
      <c r="R31" s="10"/>
      <c r="S31" s="10"/>
      <c r="T31" s="11"/>
    </row>
    <row r="32" spans="1:20" s="5" customFormat="1" ht="20.25">
      <c r="A32" s="25">
        <v>10</v>
      </c>
      <c r="B32" s="52" t="s">
        <v>47</v>
      </c>
      <c r="C32" s="53"/>
      <c r="D32" s="38">
        <v>0.05</v>
      </c>
      <c r="E32" s="41">
        <v>1.0529999999999999</v>
      </c>
      <c r="F32" s="35">
        <v>89</v>
      </c>
      <c r="G32" s="28">
        <f t="shared" si="0"/>
        <v>0.45454545454545453</v>
      </c>
      <c r="H32" s="31">
        <f t="shared" si="1"/>
        <v>-0.22401575122435147</v>
      </c>
      <c r="I32" s="33">
        <f t="shared" si="2"/>
        <v>0.45454545454545453</v>
      </c>
      <c r="K32" s="9"/>
      <c r="L32" s="9"/>
      <c r="M32" s="9"/>
      <c r="N32" s="9"/>
      <c r="O32" s="9"/>
      <c r="P32" s="9"/>
      <c r="Q32" s="9"/>
      <c r="R32" s="9"/>
      <c r="S32" s="10"/>
      <c r="T32" s="11"/>
    </row>
    <row r="33" spans="1:20" s="5" customFormat="1" ht="20.25">
      <c r="A33" s="25">
        <v>11</v>
      </c>
      <c r="B33" s="52" t="s">
        <v>17</v>
      </c>
      <c r="C33" s="53"/>
      <c r="D33" s="38">
        <v>0.1</v>
      </c>
      <c r="E33" s="41">
        <v>2.9580000000000002</v>
      </c>
      <c r="F33" s="35">
        <v>93</v>
      </c>
      <c r="G33" s="28">
        <f t="shared" si="0"/>
        <v>1.4285714285714286</v>
      </c>
      <c r="H33" s="31">
        <f t="shared" si="1"/>
        <v>-0.30558015144391382</v>
      </c>
      <c r="I33" s="33">
        <f t="shared" si="2"/>
        <v>1.4285714285714286</v>
      </c>
      <c r="K33" s="9"/>
      <c r="L33" s="9"/>
      <c r="M33" s="9"/>
      <c r="N33" s="9"/>
      <c r="O33" s="9"/>
      <c r="P33" s="9"/>
      <c r="Q33" s="9"/>
      <c r="R33" s="9"/>
      <c r="S33" s="10"/>
      <c r="T33" s="11"/>
    </row>
    <row r="34" spans="1:20" s="5" customFormat="1" ht="20.25">
      <c r="A34" s="25">
        <v>12</v>
      </c>
      <c r="B34" s="52" t="s">
        <v>9</v>
      </c>
      <c r="C34" s="53"/>
      <c r="D34" s="38">
        <v>0.1</v>
      </c>
      <c r="E34" s="41">
        <v>3.05</v>
      </c>
      <c r="F34" s="35">
        <v>90</v>
      </c>
      <c r="G34" s="28">
        <f t="shared" si="0"/>
        <v>1</v>
      </c>
      <c r="H34" s="31">
        <f t="shared" si="1"/>
        <v>-1.3244045556902817</v>
      </c>
      <c r="I34" s="33">
        <f t="shared" si="2"/>
        <v>1</v>
      </c>
      <c r="K34" s="9"/>
      <c r="L34" s="9"/>
      <c r="M34" s="9"/>
      <c r="N34" s="9"/>
      <c r="O34" s="9"/>
      <c r="P34" s="9"/>
      <c r="Q34" s="9"/>
      <c r="R34" s="9"/>
      <c r="S34" s="10"/>
      <c r="T34" s="11"/>
    </row>
    <row r="35" spans="1:20" s="5" customFormat="1" ht="20.25">
      <c r="A35" s="25">
        <v>13</v>
      </c>
      <c r="B35" s="52" t="s">
        <v>16</v>
      </c>
      <c r="C35" s="53"/>
      <c r="D35" s="38">
        <v>1E-3</v>
      </c>
      <c r="E35" s="41">
        <v>4.2999999999999997E-2</v>
      </c>
      <c r="F35" s="35">
        <v>90</v>
      </c>
      <c r="G35" s="28">
        <f t="shared" si="0"/>
        <v>0.01</v>
      </c>
      <c r="H35" s="31">
        <f t="shared" si="1"/>
        <v>-2.7417244067209412E-2</v>
      </c>
      <c r="I35" s="33">
        <f t="shared" si="2"/>
        <v>0.01</v>
      </c>
      <c r="K35" s="9"/>
      <c r="L35" s="9"/>
      <c r="M35" s="9"/>
      <c r="N35" s="9"/>
      <c r="O35" s="9"/>
      <c r="P35" s="9"/>
      <c r="Q35" s="9"/>
      <c r="R35" s="9"/>
      <c r="S35" s="10"/>
      <c r="T35" s="11"/>
    </row>
    <row r="36" spans="1:20" s="5" customFormat="1" ht="20.25">
      <c r="A36" s="25">
        <v>14</v>
      </c>
      <c r="B36" s="52" t="s">
        <v>48</v>
      </c>
      <c r="C36" s="53"/>
      <c r="D36" s="38">
        <v>1E-3</v>
      </c>
      <c r="E36" s="41">
        <v>1.2999999999999999E-2</v>
      </c>
      <c r="F36" s="35">
        <v>90</v>
      </c>
      <c r="G36" s="28">
        <f t="shared" si="0"/>
        <v>0.01</v>
      </c>
      <c r="H36" s="31">
        <f t="shared" si="1"/>
        <v>6.5984323575264169E-3</v>
      </c>
      <c r="I36" s="33">
        <f t="shared" si="2"/>
        <v>0.01</v>
      </c>
      <c r="K36" s="10"/>
      <c r="L36" s="10"/>
      <c r="M36" s="10"/>
      <c r="N36" s="10"/>
      <c r="O36" s="10"/>
      <c r="P36" s="10"/>
      <c r="Q36" s="10"/>
      <c r="R36" s="10"/>
      <c r="S36" s="10"/>
      <c r="T36" s="11"/>
    </row>
    <row r="37" spans="1:20" s="5" customFormat="1" ht="20.25">
      <c r="A37" s="43">
        <v>15</v>
      </c>
      <c r="B37" s="52" t="s">
        <v>49</v>
      </c>
      <c r="C37" s="53"/>
      <c r="D37" s="38">
        <v>0.1</v>
      </c>
      <c r="E37" s="41">
        <v>0.62</v>
      </c>
      <c r="F37" s="35">
        <v>84</v>
      </c>
      <c r="G37" s="28">
        <f>D37*100/(100-F37)</f>
        <v>0.625</v>
      </c>
      <c r="H37" s="31">
        <f t="shared" si="1"/>
        <v>0.63066927940412265</v>
      </c>
      <c r="I37" s="33">
        <f>H37</f>
        <v>0.63066927940412265</v>
      </c>
      <c r="K37" s="10"/>
      <c r="L37" s="10"/>
      <c r="M37" s="10"/>
      <c r="N37" s="10"/>
      <c r="O37" s="10"/>
      <c r="P37" s="10"/>
      <c r="Q37" s="10"/>
      <c r="R37" s="10"/>
      <c r="S37" s="10"/>
      <c r="T37" s="11"/>
    </row>
    <row r="38" spans="1:20" s="5" customFormat="1" ht="20.25">
      <c r="A38" s="25">
        <v>16</v>
      </c>
      <c r="B38" s="52" t="s">
        <v>24</v>
      </c>
      <c r="C38" s="53"/>
      <c r="D38" s="38">
        <v>0.01</v>
      </c>
      <c r="E38" s="41">
        <v>0.24199999999999999</v>
      </c>
      <c r="F38" s="35">
        <v>89</v>
      </c>
      <c r="G38" s="28">
        <f t="shared" si="0"/>
        <v>9.0909090909090912E-2</v>
      </c>
      <c r="H38" s="31">
        <f t="shared" si="1"/>
        <v>-8.0406224902760504E-2</v>
      </c>
      <c r="I38" s="33">
        <f t="shared" si="2"/>
        <v>9.0909090909090912E-2</v>
      </c>
      <c r="K38" s="10"/>
      <c r="L38" s="10"/>
      <c r="M38" s="10"/>
      <c r="N38" s="10"/>
      <c r="O38" s="10"/>
      <c r="P38" s="10"/>
      <c r="Q38" s="10"/>
      <c r="R38" s="10"/>
      <c r="S38" s="10"/>
      <c r="T38" s="11"/>
    </row>
    <row r="39" spans="1:20" s="5" customFormat="1" ht="20.25">
      <c r="A39" s="25">
        <v>17</v>
      </c>
      <c r="B39" s="52" t="s">
        <v>26</v>
      </c>
      <c r="C39" s="53"/>
      <c r="D39" s="38">
        <v>0.01</v>
      </c>
      <c r="E39" s="41">
        <v>0.111</v>
      </c>
      <c r="F39" s="35">
        <v>86</v>
      </c>
      <c r="G39" s="28">
        <f t="shared" si="0"/>
        <v>7.1428571428571425E-2</v>
      </c>
      <c r="H39" s="31">
        <f t="shared" si="1"/>
        <v>2.6560274430229375E-2</v>
      </c>
      <c r="I39" s="33">
        <f t="shared" si="2"/>
        <v>7.1428571428571425E-2</v>
      </c>
      <c r="K39" s="9"/>
      <c r="L39" s="9"/>
      <c r="M39" s="9"/>
      <c r="N39" s="9"/>
      <c r="O39" s="9"/>
      <c r="P39" s="9"/>
      <c r="Q39" s="9"/>
      <c r="R39" s="9"/>
      <c r="S39" s="10"/>
      <c r="T39" s="11"/>
    </row>
    <row r="40" spans="1:20" s="5" customFormat="1" ht="20.25">
      <c r="A40" s="25">
        <v>18</v>
      </c>
      <c r="B40" s="52" t="s">
        <v>25</v>
      </c>
      <c r="C40" s="53"/>
      <c r="D40" s="38">
        <v>0.01</v>
      </c>
      <c r="E40" s="41">
        <v>7.0000000000000001E-3</v>
      </c>
      <c r="F40" s="35">
        <v>63</v>
      </c>
      <c r="G40" s="28">
        <f t="shared" si="0"/>
        <v>2.7027027027027029E-2</v>
      </c>
      <c r="H40" s="31">
        <f t="shared" si="1"/>
        <v>4.9734789397053385E-2</v>
      </c>
      <c r="I40" s="33">
        <f>H40</f>
        <v>4.9734789397053385E-2</v>
      </c>
      <c r="K40" s="9"/>
      <c r="L40" s="9"/>
      <c r="M40" s="9"/>
      <c r="N40" s="9"/>
      <c r="O40" s="9"/>
      <c r="P40" s="9"/>
      <c r="Q40" s="9"/>
      <c r="R40" s="9"/>
      <c r="S40" s="10"/>
      <c r="T40" s="11"/>
    </row>
    <row r="41" spans="1:20" s="2" customFormat="1" ht="20.25">
      <c r="A41" s="25">
        <v>19</v>
      </c>
      <c r="B41" s="52" t="s">
        <v>18</v>
      </c>
      <c r="C41" s="53"/>
      <c r="D41" s="38">
        <v>0</v>
      </c>
      <c r="E41" s="41">
        <v>0</v>
      </c>
      <c r="F41" s="35">
        <v>0</v>
      </c>
      <c r="G41" s="28">
        <f t="shared" si="0"/>
        <v>0</v>
      </c>
      <c r="H41" s="31">
        <f t="shared" si="1"/>
        <v>0</v>
      </c>
      <c r="I41" s="33">
        <f t="shared" ref="I41:I46" si="3">H41</f>
        <v>0</v>
      </c>
      <c r="K41" s="10"/>
      <c r="L41" s="10"/>
      <c r="M41" s="10"/>
      <c r="N41" s="10"/>
      <c r="O41" s="10"/>
      <c r="P41" s="10"/>
      <c r="Q41" s="10"/>
      <c r="R41" s="10"/>
      <c r="S41" s="10"/>
      <c r="T41" s="6"/>
    </row>
    <row r="42" spans="1:20" s="2" customFormat="1" ht="20.25">
      <c r="A42" s="25">
        <v>20</v>
      </c>
      <c r="B42" s="52" t="s">
        <v>19</v>
      </c>
      <c r="C42" s="53"/>
      <c r="D42" s="38">
        <v>0</v>
      </c>
      <c r="E42" s="41">
        <v>0</v>
      </c>
      <c r="F42" s="35">
        <v>0</v>
      </c>
      <c r="G42" s="28">
        <f t="shared" si="0"/>
        <v>0</v>
      </c>
      <c r="H42" s="31">
        <f t="shared" si="1"/>
        <v>0</v>
      </c>
      <c r="I42" s="33">
        <f t="shared" si="3"/>
        <v>0</v>
      </c>
      <c r="K42" s="10"/>
      <c r="L42" s="10"/>
      <c r="M42" s="10"/>
      <c r="N42" s="10"/>
      <c r="O42" s="10"/>
      <c r="P42" s="10"/>
      <c r="Q42" s="10"/>
      <c r="R42" s="10"/>
      <c r="S42" s="10"/>
      <c r="T42" s="6"/>
    </row>
    <row r="43" spans="1:20" s="2" customFormat="1" ht="20.25">
      <c r="A43" s="25">
        <v>21</v>
      </c>
      <c r="B43" s="52" t="s">
        <v>20</v>
      </c>
      <c r="C43" s="53"/>
      <c r="D43" s="38">
        <v>0</v>
      </c>
      <c r="E43" s="41">
        <v>1.7000000000000001E-2</v>
      </c>
      <c r="F43" s="35">
        <v>0</v>
      </c>
      <c r="G43" s="28">
        <f t="shared" si="0"/>
        <v>0</v>
      </c>
      <c r="H43" s="31">
        <f t="shared" si="1"/>
        <v>-1.9275549974016974E-2</v>
      </c>
      <c r="I43" s="33">
        <f>G43</f>
        <v>0</v>
      </c>
      <c r="K43" s="9"/>
      <c r="L43" s="9"/>
      <c r="M43" s="9"/>
      <c r="N43" s="9"/>
      <c r="O43" s="9"/>
      <c r="P43" s="9"/>
      <c r="Q43" s="9"/>
      <c r="R43" s="9"/>
      <c r="S43" s="10"/>
      <c r="T43" s="6"/>
    </row>
    <row r="44" spans="1:20" s="2" customFormat="1" ht="20.25">
      <c r="A44" s="25">
        <v>22</v>
      </c>
      <c r="B44" s="52" t="s">
        <v>21</v>
      </c>
      <c r="C44" s="53"/>
      <c r="D44" s="38">
        <v>0</v>
      </c>
      <c r="E44" s="41">
        <v>0</v>
      </c>
      <c r="F44" s="35">
        <v>0</v>
      </c>
      <c r="G44" s="28">
        <f t="shared" si="0"/>
        <v>0</v>
      </c>
      <c r="H44" s="31">
        <f t="shared" si="1"/>
        <v>0</v>
      </c>
      <c r="I44" s="33">
        <f t="shared" si="3"/>
        <v>0</v>
      </c>
      <c r="K44" s="9"/>
      <c r="L44" s="9"/>
      <c r="M44" s="9"/>
      <c r="N44" s="9"/>
      <c r="O44" s="9"/>
      <c r="P44" s="9"/>
      <c r="Q44" s="9"/>
      <c r="R44" s="9"/>
      <c r="S44" s="10"/>
      <c r="T44" s="6"/>
    </row>
    <row r="45" spans="1:20" s="2" customFormat="1" ht="20.25">
      <c r="A45" s="25">
        <v>23</v>
      </c>
      <c r="B45" s="52" t="s">
        <v>22</v>
      </c>
      <c r="C45" s="53"/>
      <c r="D45" s="38">
        <v>0</v>
      </c>
      <c r="E45" s="41">
        <v>3.0000000000000001E-3</v>
      </c>
      <c r="F45" s="35">
        <v>0</v>
      </c>
      <c r="G45" s="28">
        <f t="shared" si="0"/>
        <v>0</v>
      </c>
      <c r="H45" s="31">
        <f t="shared" si="1"/>
        <v>-3.4015676424735842E-3</v>
      </c>
      <c r="I45" s="33">
        <f>G45</f>
        <v>0</v>
      </c>
      <c r="K45" s="9"/>
      <c r="L45" s="9"/>
      <c r="M45" s="9"/>
      <c r="N45" s="9"/>
      <c r="O45" s="9"/>
      <c r="P45" s="9"/>
      <c r="Q45" s="9"/>
      <c r="R45" s="9"/>
      <c r="S45" s="10"/>
      <c r="T45" s="6"/>
    </row>
    <row r="46" spans="1:20" customFormat="1" ht="21" thickBot="1">
      <c r="A46" s="29">
        <v>24</v>
      </c>
      <c r="B46" s="58" t="s">
        <v>23</v>
      </c>
      <c r="C46" s="59"/>
      <c r="D46" s="39">
        <v>0</v>
      </c>
      <c r="E46" s="42">
        <v>0</v>
      </c>
      <c r="F46" s="36">
        <v>0</v>
      </c>
      <c r="G46" s="30">
        <f t="shared" si="0"/>
        <v>0</v>
      </c>
      <c r="H46" s="32">
        <f t="shared" si="1"/>
        <v>0</v>
      </c>
      <c r="I46" s="34">
        <f t="shared" si="3"/>
        <v>0</v>
      </c>
      <c r="J46" s="1"/>
      <c r="K46" s="9"/>
      <c r="L46" s="9"/>
      <c r="M46" s="9"/>
      <c r="N46" s="9"/>
      <c r="O46" s="9"/>
      <c r="P46" s="9"/>
      <c r="Q46" s="9"/>
      <c r="R46" s="9"/>
      <c r="S46" s="10"/>
      <c r="T46" s="12"/>
    </row>
    <row r="47" spans="1:20" ht="29.25" customHeight="1">
      <c r="J47" s="3"/>
      <c r="K47" s="3"/>
      <c r="L47" s="3"/>
      <c r="M47" s="3"/>
      <c r="N47" s="3"/>
      <c r="O47" s="3"/>
      <c r="P47" s="3"/>
      <c r="Q47" s="3"/>
      <c r="R47" s="15"/>
      <c r="S47" s="3"/>
      <c r="T47" s="3"/>
    </row>
  </sheetData>
  <mergeCells count="45">
    <mergeCell ref="B44:C44"/>
    <mergeCell ref="B45:C45"/>
    <mergeCell ref="B41:C41"/>
    <mergeCell ref="B42:C42"/>
    <mergeCell ref="B43:C43"/>
    <mergeCell ref="B46:C46"/>
    <mergeCell ref="B13:B14"/>
    <mergeCell ref="B37:C37"/>
    <mergeCell ref="B38:C38"/>
    <mergeCell ref="B39:C39"/>
    <mergeCell ref="B40:C40"/>
    <mergeCell ref="B28:C28"/>
    <mergeCell ref="B36:C36"/>
    <mergeCell ref="B29:C29"/>
    <mergeCell ref="B30:C30"/>
    <mergeCell ref="B31:C31"/>
    <mergeCell ref="B32:C32"/>
    <mergeCell ref="B33:C33"/>
    <mergeCell ref="A16:I16"/>
    <mergeCell ref="D13:G14"/>
    <mergeCell ref="A18:I18"/>
    <mergeCell ref="H21:I21"/>
    <mergeCell ref="B22:C22"/>
    <mergeCell ref="A17:I17"/>
    <mergeCell ref="A19:I19"/>
    <mergeCell ref="A15:I15"/>
    <mergeCell ref="A20:I20"/>
    <mergeCell ref="B35:C35"/>
    <mergeCell ref="B23:C23"/>
    <mergeCell ref="B24:C24"/>
    <mergeCell ref="B25:C25"/>
    <mergeCell ref="B26:C26"/>
    <mergeCell ref="B27:C27"/>
    <mergeCell ref="B34:C34"/>
    <mergeCell ref="A4:I4"/>
    <mergeCell ref="A2:I2"/>
    <mergeCell ref="A5:I5"/>
    <mergeCell ref="A12:I12"/>
    <mergeCell ref="A11:I11"/>
    <mergeCell ref="A9:I9"/>
    <mergeCell ref="A10:I10"/>
    <mergeCell ref="A6:I6"/>
    <mergeCell ref="B7:B8"/>
    <mergeCell ref="C7:D7"/>
    <mergeCell ref="C8:D8"/>
  </mergeCells>
  <pageMargins left="1.0629921259842521" right="0.19685039370078741" top="0.62" bottom="0.23622047244094491" header="0.19685039370078741" footer="0.19685039370078741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опубликования на сайте ТГВК</vt:lpstr>
      <vt:lpstr>'Для опубликования на сайте ТГВК'!Область_печати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balychevama</dc:creator>
  <cp:lastModifiedBy>SoshnikovaTV</cp:lastModifiedBy>
  <cp:lastPrinted>2015-03-23T06:07:29Z</cp:lastPrinted>
  <dcterms:created xsi:type="dcterms:W3CDTF">2014-10-10T07:02:06Z</dcterms:created>
  <dcterms:modified xsi:type="dcterms:W3CDTF">2018-04-20T13:54:45Z</dcterms:modified>
</cp:coreProperties>
</file>